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Valdir\Desktop\2021\ORÇAMENTO\"/>
    </mc:Choice>
  </mc:AlternateContent>
  <bookViews>
    <workbookView xWindow="0" yWindow="0" windowWidth="24000" windowHeight="9630"/>
  </bookViews>
  <sheets>
    <sheet name="RECEITAS" sheetId="1" r:id="rId1"/>
    <sheet name="DESPESAS CUSTOS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2" l="1"/>
  <c r="C48" i="2"/>
  <c r="C47" i="2"/>
  <c r="C46" i="2"/>
  <c r="C45" i="2"/>
  <c r="C44" i="2"/>
  <c r="C43" i="2"/>
  <c r="C41" i="2"/>
  <c r="C40" i="2"/>
  <c r="C39" i="2"/>
  <c r="C38" i="2"/>
  <c r="C37" i="2"/>
  <c r="C36" i="2"/>
  <c r="C35" i="2"/>
  <c r="C32" i="2"/>
  <c r="C31" i="2"/>
  <c r="C29" i="2"/>
  <c r="C22" i="2"/>
  <c r="C28" i="2"/>
  <c r="C27" i="2"/>
  <c r="C26" i="2"/>
  <c r="C25" i="2"/>
  <c r="C24" i="2"/>
  <c r="C23" i="2"/>
  <c r="C21" i="2"/>
  <c r="C18" i="2"/>
  <c r="C15" i="2"/>
  <c r="C12" i="2"/>
  <c r="C11" i="2"/>
  <c r="C10" i="2"/>
  <c r="E50" i="2"/>
  <c r="C54" i="2"/>
  <c r="C53" i="2"/>
  <c r="C52" i="2"/>
  <c r="C51" i="2"/>
  <c r="C55" i="2"/>
  <c r="E51" i="2"/>
  <c r="E52" i="2"/>
  <c r="E53" i="2"/>
  <c r="E54" i="2"/>
  <c r="E55" i="2"/>
  <c r="D29" i="2"/>
  <c r="D48" i="2"/>
  <c r="E21" i="2"/>
  <c r="E22" i="2"/>
  <c r="E23" i="2"/>
  <c r="E24" i="2"/>
  <c r="E25" i="2"/>
  <c r="E26" i="2"/>
  <c r="E27" i="2"/>
  <c r="E28" i="2"/>
  <c r="E36" i="2"/>
  <c r="E35" i="2"/>
  <c r="E37" i="2"/>
  <c r="E38" i="2"/>
  <c r="E39" i="2"/>
  <c r="E40" i="2"/>
  <c r="E47" i="2"/>
  <c r="E46" i="2"/>
  <c r="E45" i="2"/>
  <c r="E44" i="2"/>
  <c r="E43" i="2"/>
  <c r="E32" i="2"/>
  <c r="E31" i="2"/>
  <c r="E33" i="2" s="1"/>
  <c r="E18" i="2"/>
  <c r="E19" i="2" s="1"/>
  <c r="E15" i="2"/>
  <c r="E16" i="2" s="1"/>
  <c r="E12" i="2"/>
  <c r="E11" i="2"/>
  <c r="D33" i="2"/>
  <c r="C33" i="2" s="1"/>
  <c r="D16" i="2"/>
  <c r="D13" i="2"/>
  <c r="D19" i="2"/>
  <c r="D41" i="2"/>
  <c r="E8" i="1"/>
  <c r="E7" i="1" s="1"/>
  <c r="E9" i="1"/>
  <c r="D10" i="1"/>
  <c r="E10" i="1" s="1"/>
  <c r="E10" i="2"/>
  <c r="E15" i="1"/>
  <c r="E14" i="1"/>
  <c r="E13" i="1"/>
  <c r="E12" i="1"/>
  <c r="E11" i="1"/>
  <c r="E41" i="2" l="1"/>
  <c r="E48" i="2"/>
  <c r="E29" i="2"/>
  <c r="E13" i="2"/>
</calcChain>
</file>

<file path=xl/sharedStrings.xml><?xml version="1.0" encoding="utf-8"?>
<sst xmlns="http://schemas.openxmlformats.org/spreadsheetml/2006/main" count="65" uniqueCount="60">
  <si>
    <t>RELAÇÃO DE RECEITAS ORÇADAS</t>
  </si>
  <si>
    <t>TÍTULOS</t>
  </si>
  <si>
    <t>% PARTICIP.</t>
  </si>
  <si>
    <t>R$ MENSAL</t>
  </si>
  <si>
    <t>R$ ANUAL</t>
  </si>
  <si>
    <t xml:space="preserve">RECEITAS </t>
  </si>
  <si>
    <t>RECEITAS CORRENTES</t>
  </si>
  <si>
    <t>TRANSFERÊNCIAS CORRENTES</t>
  </si>
  <si>
    <t>TRANSFERÊNCIAS DOS MUNICÍPIOS</t>
  </si>
  <si>
    <t xml:space="preserve">TRANSFERÊNCIAS  PARA MANUTENÇÃO </t>
  </si>
  <si>
    <t>RELAÇÃO DAS DESPESAS ORÇAMENTÁRIAS</t>
  </si>
  <si>
    <t>DESPESAS</t>
  </si>
  <si>
    <t>DESPESAS CORRENTES</t>
  </si>
  <si>
    <t>Consultorias</t>
  </si>
  <si>
    <t>Cursos e capacitações</t>
  </si>
  <si>
    <t>DESLOCAMENTOS</t>
  </si>
  <si>
    <t xml:space="preserve">Diárias e ressarcimentos </t>
  </si>
  <si>
    <t>RESERVA E INVESTIMENTO</t>
  </si>
  <si>
    <t>Assistente Administrativo</t>
  </si>
  <si>
    <t>Diretor Executivo</t>
  </si>
  <si>
    <t>Analista Tributária</t>
  </si>
  <si>
    <t>Auxiliar de Serviços Gerais</t>
  </si>
  <si>
    <t>COMUNICAÇÃO</t>
  </si>
  <si>
    <t>Telefonia e Internet</t>
  </si>
  <si>
    <t>Imprensa, Anúncios, Folhetos, Serviços</t>
  </si>
  <si>
    <t>MATERIAL DE EXPEDIENTE E SUPORTE</t>
  </si>
  <si>
    <t xml:space="preserve">Material de escritório e expediente </t>
  </si>
  <si>
    <t xml:space="preserve">Manutenção mecânica/pneus veículos </t>
  </si>
  <si>
    <t>Despesas de estacionamento</t>
  </si>
  <si>
    <t>Seguro veículo e impostos</t>
  </si>
  <si>
    <t>SERVIÇOS E MANUTENÇÃO</t>
  </si>
  <si>
    <t xml:space="preserve">Manutenção de instalações </t>
  </si>
  <si>
    <t>Serviços de assessoria em TI e informática</t>
  </si>
  <si>
    <t xml:space="preserve">Serviços Contábeis </t>
  </si>
  <si>
    <t xml:space="preserve">     MUNICÍPIO DE CURITIBANOS</t>
  </si>
  <si>
    <t xml:space="preserve">     MUNICÍPIO DE FREI ROGÉRIO</t>
  </si>
  <si>
    <t xml:space="preserve">     MUNICÍPIO DE PONTE ALTA DO NORTE</t>
  </si>
  <si>
    <t xml:space="preserve">     MUNICÍPIO DE SANTA CECÍLIA</t>
  </si>
  <si>
    <t xml:space="preserve">     MUNICÍPIO DE SÃO CRISTÓVÃO DO SUL</t>
  </si>
  <si>
    <t xml:space="preserve">DESPESAS DE PESSOAL </t>
  </si>
  <si>
    <t>Combustíveis e Lubrificantes</t>
  </si>
  <si>
    <t>Encargos Sobre Folhas de Pagamento</t>
  </si>
  <si>
    <t>Encargos sobre 13o e Ferias</t>
  </si>
  <si>
    <t xml:space="preserve">Provisão 13o Salario </t>
  </si>
  <si>
    <t>Provisão Adicional 1/3 de Férias</t>
  </si>
  <si>
    <t>Equipamentos e Bens de Pequeno Valor</t>
  </si>
  <si>
    <t>Manutenção de conta e despesas bancárias</t>
  </si>
  <si>
    <t>Organização de reuniões, eventos e colegiados</t>
  </si>
  <si>
    <t>Materiais de limpeza da sede</t>
  </si>
  <si>
    <t>Energia Elétrica</t>
  </si>
  <si>
    <t>AMURC - ASSOCIACÃO DOS MUNICÍPIOS DA REGIÃO DO CONTESTATO</t>
  </si>
  <si>
    <t>RECEITAS</t>
  </si>
  <si>
    <t>Curitibanos</t>
  </si>
  <si>
    <t>Frei Rogério</t>
  </si>
  <si>
    <t>Ponte Alta do Norte</t>
  </si>
  <si>
    <t>Santa Cecília</t>
  </si>
  <si>
    <t>São Cristóvão do Sul</t>
  </si>
  <si>
    <t>TREINAMENTOS, REUNIÕES, EVENTOS, ASSESS.</t>
  </si>
  <si>
    <t>% PARTIC.</t>
  </si>
  <si>
    <t>PREVISÃO ORÇAMENTO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</si>
</sst>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0.0000%"/>
    <numFmt numFmtId="165" formatCode="&quot;R$&quot;\ #,##0.00"/>
    <numFmt numFmtId="166" formatCode="&quot;R$&quot;\ #,##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/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1" xfId="0" applyFont="1" applyBorder="1" applyAlignment="1"/>
    <xf numFmtId="0" fontId="2" fillId="0" borderId="2" xfId="0" applyFont="1" applyBorder="1" applyAlignment="1">
      <alignment horizontal="left" indent="2"/>
    </xf>
    <xf numFmtId="0" fontId="2" fillId="0" borderId="4" xfId="0" applyFont="1" applyBorder="1" applyAlignment="1"/>
    <xf numFmtId="0" fontId="2" fillId="0" borderId="2" xfId="0" applyFont="1" applyBorder="1" applyAlignment="1">
      <alignment horizontal="left" indent="4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0" fontId="6" fillId="4" borderId="1" xfId="0" applyFont="1" applyFill="1" applyBorder="1" applyAlignment="1">
      <alignment horizontal="center"/>
    </xf>
    <xf numFmtId="44" fontId="6" fillId="4" borderId="1" xfId="1" applyFont="1" applyFill="1" applyBorder="1" applyAlignment="1">
      <alignment horizontal="right"/>
    </xf>
    <xf numFmtId="44" fontId="2" fillId="0" borderId="1" xfId="1" applyFont="1" applyBorder="1" applyAlignment="1"/>
    <xf numFmtId="10" fontId="2" fillId="5" borderId="1" xfId="0" applyNumberFormat="1" applyFont="1" applyFill="1" applyBorder="1" applyAlignment="1">
      <alignment horizontal="center"/>
    </xf>
    <xf numFmtId="44" fontId="2" fillId="5" borderId="1" xfId="1" applyFont="1" applyFill="1" applyBorder="1" applyAlignment="1">
      <alignment horizontal="right"/>
    </xf>
    <xf numFmtId="164" fontId="2" fillId="6" borderId="1" xfId="0" applyNumberFormat="1" applyFont="1" applyFill="1" applyBorder="1" applyAlignment="1">
      <alignment horizontal="center"/>
    </xf>
    <xf numFmtId="44" fontId="2" fillId="6" borderId="1" xfId="1" applyFont="1" applyFill="1" applyBorder="1"/>
    <xf numFmtId="0" fontId="2" fillId="0" borderId="0" xfId="0" applyFont="1"/>
    <xf numFmtId="0" fontId="6" fillId="0" borderId="0" xfId="0" applyFont="1"/>
    <xf numFmtId="165" fontId="6" fillId="0" borderId="0" xfId="0" applyNumberFormat="1" applyFont="1"/>
    <xf numFmtId="165" fontId="2" fillId="0" borderId="0" xfId="0" applyNumberFormat="1" applyFont="1"/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 applyFill="1"/>
    <xf numFmtId="0" fontId="3" fillId="0" borderId="0" xfId="0" applyFont="1"/>
    <xf numFmtId="166" fontId="2" fillId="0" borderId="0" xfId="0" applyNumberFormat="1" applyFont="1"/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165" fontId="10" fillId="4" borderId="1" xfId="1" applyNumberFormat="1" applyFont="1" applyFill="1" applyBorder="1" applyAlignment="1">
      <alignment horizontal="right"/>
    </xf>
    <xf numFmtId="9" fontId="10" fillId="0" borderId="1" xfId="0" applyNumberFormat="1" applyFont="1" applyBorder="1" applyAlignment="1"/>
    <xf numFmtId="165" fontId="10" fillId="0" borderId="1" xfId="1" applyNumberFormat="1" applyFont="1" applyBorder="1" applyAlignment="1"/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3" xfId="0" applyFont="1" applyBorder="1" applyAlignment="1"/>
    <xf numFmtId="0" fontId="11" fillId="0" borderId="1" xfId="0" applyFont="1" applyBorder="1"/>
    <xf numFmtId="0" fontId="10" fillId="0" borderId="1" xfId="0" applyFont="1" applyBorder="1"/>
    <xf numFmtId="0" fontId="11" fillId="0" borderId="3" xfId="0" applyFont="1" applyBorder="1" applyAlignment="1"/>
    <xf numFmtId="165" fontId="11" fillId="0" borderId="1" xfId="1" applyNumberFormat="1" applyFont="1" applyBorder="1" applyAlignment="1">
      <alignment horizontal="right"/>
    </xf>
    <xf numFmtId="44" fontId="11" fillId="0" borderId="1" xfId="1" applyFont="1" applyBorder="1" applyAlignment="1">
      <alignment horizontal="right"/>
    </xf>
    <xf numFmtId="0" fontId="11" fillId="0" borderId="1" xfId="0" applyFont="1" applyFill="1" applyBorder="1"/>
    <xf numFmtId="10" fontId="11" fillId="0" borderId="3" xfId="0" applyNumberFormat="1" applyFont="1" applyFill="1" applyBorder="1" applyAlignment="1">
      <alignment horizontal="right"/>
    </xf>
    <xf numFmtId="165" fontId="11" fillId="0" borderId="1" xfId="0" applyNumberFormat="1" applyFont="1" applyFill="1" applyBorder="1"/>
    <xf numFmtId="165" fontId="11" fillId="0" borderId="7" xfId="0" applyNumberFormat="1" applyFont="1" applyFill="1" applyBorder="1"/>
    <xf numFmtId="10" fontId="11" fillId="0" borderId="1" xfId="0" applyNumberFormat="1" applyFont="1" applyFill="1" applyBorder="1" applyAlignment="1">
      <alignment horizontal="right"/>
    </xf>
    <xf numFmtId="10" fontId="11" fillId="0" borderId="12" xfId="0" applyNumberFormat="1" applyFont="1" applyFill="1" applyBorder="1" applyAlignment="1">
      <alignment horizontal="right"/>
    </xf>
    <xf numFmtId="165" fontId="11" fillId="0" borderId="8" xfId="0" applyNumberFormat="1" applyFont="1" applyFill="1" applyBorder="1"/>
    <xf numFmtId="10" fontId="10" fillId="0" borderId="9" xfId="0" applyNumberFormat="1" applyFont="1" applyFill="1" applyBorder="1" applyAlignment="1">
      <alignment horizontal="right"/>
    </xf>
    <xf numFmtId="165" fontId="10" fillId="0" borderId="9" xfId="0" applyNumberFormat="1" applyFont="1" applyFill="1" applyBorder="1"/>
    <xf numFmtId="165" fontId="10" fillId="0" borderId="10" xfId="0" applyNumberFormat="1" applyFont="1" applyFill="1" applyBorder="1"/>
    <xf numFmtId="0" fontId="10" fillId="0" borderId="1" xfId="0" applyFont="1" applyFill="1" applyBorder="1"/>
    <xf numFmtId="10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6" xfId="0" applyFont="1" applyFill="1" applyBorder="1"/>
    <xf numFmtId="10" fontId="11" fillId="0" borderId="5" xfId="0" applyNumberFormat="1" applyFont="1" applyFill="1" applyBorder="1"/>
    <xf numFmtId="10" fontId="10" fillId="0" borderId="9" xfId="0" applyNumberFormat="1" applyFont="1" applyFill="1" applyBorder="1"/>
    <xf numFmtId="10" fontId="11" fillId="0" borderId="1" xfId="0" applyNumberFormat="1" applyFont="1" applyFill="1" applyBorder="1"/>
    <xf numFmtId="10" fontId="11" fillId="0" borderId="12" xfId="0" applyNumberFormat="1" applyFont="1" applyFill="1" applyBorder="1"/>
    <xf numFmtId="165" fontId="11" fillId="0" borderId="11" xfId="0" applyNumberFormat="1" applyFont="1" applyFill="1" applyBorder="1"/>
    <xf numFmtId="0" fontId="11" fillId="0" borderId="0" xfId="0" applyFont="1" applyFill="1"/>
    <xf numFmtId="10" fontId="10" fillId="0" borderId="1" xfId="0" applyNumberFormat="1" applyFont="1" applyFill="1" applyBorder="1"/>
    <xf numFmtId="165" fontId="10" fillId="0" borderId="1" xfId="0" applyNumberFormat="1" applyFont="1" applyFill="1" applyBorder="1"/>
    <xf numFmtId="0" fontId="5" fillId="0" borderId="2" xfId="2" applyFont="1" applyBorder="1" applyAlignment="1">
      <alignment horizontal="left" vertical="top" wrapText="1" indent="4"/>
    </xf>
    <xf numFmtId="0" fontId="5" fillId="0" borderId="3" xfId="2" applyFont="1" applyBorder="1" applyAlignment="1">
      <alignment horizontal="left" vertical="top" wrapText="1" indent="4"/>
    </xf>
    <xf numFmtId="0" fontId="5" fillId="5" borderId="2" xfId="2" applyFont="1" applyFill="1" applyBorder="1" applyAlignment="1">
      <alignment horizontal="left" vertical="top" wrapText="1" indent="4"/>
    </xf>
    <xf numFmtId="0" fontId="5" fillId="5" borderId="3" xfId="2" applyFont="1" applyFill="1" applyBorder="1" applyAlignment="1">
      <alignment horizontal="left" vertical="top" wrapText="1" indent="4"/>
    </xf>
    <xf numFmtId="0" fontId="5" fillId="6" borderId="2" xfId="2" applyFont="1" applyFill="1" applyBorder="1" applyAlignment="1">
      <alignment horizontal="left" vertical="top" wrapText="1" indent="4"/>
    </xf>
    <xf numFmtId="0" fontId="5" fillId="6" borderId="3" xfId="2" applyFont="1" applyFill="1" applyBorder="1" applyAlignment="1">
      <alignment horizontal="left" vertical="top" wrapText="1" indent="4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1" fillId="0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3" xfId="0" applyFont="1" applyFill="1" applyBorder="1" applyAlignment="1">
      <alignment horizontal="left"/>
    </xf>
  </cellXfs>
  <cellStyles count="21"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zoomScale="190" zoomScaleNormal="190" zoomScalePageLayoutView="190" workbookViewId="0">
      <selection activeCell="E7" sqref="E7"/>
    </sheetView>
  </sheetViews>
  <sheetFormatPr defaultColWidth="8.85546875" defaultRowHeight="15" x14ac:dyDescent="0.25"/>
  <cols>
    <col min="1" max="1" width="45.42578125" customWidth="1"/>
    <col min="3" max="3" width="9.7109375" bestFit="1" customWidth="1"/>
    <col min="4" max="5" width="13.42578125" bestFit="1" customWidth="1"/>
  </cols>
  <sheetData>
    <row r="1" spans="1:5" x14ac:dyDescent="0.25">
      <c r="A1" s="72" t="s">
        <v>50</v>
      </c>
      <c r="B1" s="72"/>
      <c r="C1" s="72"/>
      <c r="D1" s="72"/>
      <c r="E1" s="72"/>
    </row>
    <row r="2" spans="1:5" x14ac:dyDescent="0.25">
      <c r="A2" s="72" t="s">
        <v>59</v>
      </c>
      <c r="B2" s="72"/>
      <c r="C2" s="72"/>
      <c r="D2" s="72"/>
      <c r="E2" s="72"/>
    </row>
    <row r="3" spans="1:5" x14ac:dyDescent="0.25">
      <c r="A3" s="72" t="s">
        <v>0</v>
      </c>
      <c r="B3" s="72"/>
      <c r="C3" s="72"/>
      <c r="D3" s="72"/>
      <c r="E3" s="72"/>
    </row>
    <row r="4" spans="1:5" x14ac:dyDescent="0.25">
      <c r="A4" s="73" t="s">
        <v>1</v>
      </c>
      <c r="B4" s="73"/>
      <c r="C4" s="1" t="s">
        <v>2</v>
      </c>
      <c r="D4" s="1" t="s">
        <v>3</v>
      </c>
      <c r="E4" s="2" t="s">
        <v>4</v>
      </c>
    </row>
    <row r="5" spans="1:5" x14ac:dyDescent="0.25">
      <c r="A5" s="3"/>
      <c r="B5" s="4"/>
      <c r="C5" s="1"/>
      <c r="D5" s="1"/>
      <c r="E5" s="2"/>
    </row>
    <row r="6" spans="1:5" x14ac:dyDescent="0.25">
      <c r="A6" s="74" t="s">
        <v>5</v>
      </c>
      <c r="B6" s="75"/>
      <c r="C6" s="11"/>
      <c r="D6" s="12"/>
      <c r="E6" s="15">
        <v>457200</v>
      </c>
    </row>
    <row r="7" spans="1:5" x14ac:dyDescent="0.25">
      <c r="A7" s="70" t="s">
        <v>6</v>
      </c>
      <c r="B7" s="71"/>
      <c r="C7" s="5"/>
      <c r="D7" s="15">
        <v>38100</v>
      </c>
      <c r="E7" s="13">
        <f>E8</f>
        <v>457200</v>
      </c>
    </row>
    <row r="8" spans="1:5" x14ac:dyDescent="0.25">
      <c r="A8" s="6" t="s">
        <v>7</v>
      </c>
      <c r="B8" s="7"/>
      <c r="C8" s="5"/>
      <c r="D8" s="15">
        <v>38100</v>
      </c>
      <c r="E8" s="15">
        <f t="shared" ref="E8:E15" si="0">SUM(D8*12)</f>
        <v>457200</v>
      </c>
    </row>
    <row r="9" spans="1:5" x14ac:dyDescent="0.25">
      <c r="A9" s="8" t="s">
        <v>8</v>
      </c>
      <c r="B9" s="7"/>
      <c r="C9" s="5"/>
      <c r="D9" s="15">
        <v>38100</v>
      </c>
      <c r="E9" s="15">
        <f t="shared" si="0"/>
        <v>457200</v>
      </c>
    </row>
    <row r="10" spans="1:5" x14ac:dyDescent="0.25">
      <c r="A10" s="66" t="s">
        <v>9</v>
      </c>
      <c r="B10" s="67"/>
      <c r="C10" s="14"/>
      <c r="D10" s="15">
        <f>SUM(D11:D15)</f>
        <v>38100</v>
      </c>
      <c r="E10" s="15">
        <f t="shared" si="0"/>
        <v>457200</v>
      </c>
    </row>
    <row r="11" spans="1:5" x14ac:dyDescent="0.25">
      <c r="A11" s="68" t="s">
        <v>34</v>
      </c>
      <c r="B11" s="69"/>
      <c r="C11" s="16"/>
      <c r="D11" s="17">
        <v>13527.5</v>
      </c>
      <c r="E11" s="17">
        <f t="shared" si="0"/>
        <v>162330</v>
      </c>
    </row>
    <row r="12" spans="1:5" x14ac:dyDescent="0.25">
      <c r="A12" s="68" t="s">
        <v>35</v>
      </c>
      <c r="B12" s="69"/>
      <c r="C12" s="16"/>
      <c r="D12" s="17">
        <v>5099.55</v>
      </c>
      <c r="E12" s="17">
        <f t="shared" si="0"/>
        <v>61194.600000000006</v>
      </c>
    </row>
    <row r="13" spans="1:5" x14ac:dyDescent="0.25">
      <c r="A13" s="68" t="s">
        <v>36</v>
      </c>
      <c r="B13" s="69"/>
      <c r="C13" s="16"/>
      <c r="D13" s="17">
        <v>5348.99</v>
      </c>
      <c r="E13" s="17">
        <f t="shared" si="0"/>
        <v>64187.88</v>
      </c>
    </row>
    <row r="14" spans="1:5" x14ac:dyDescent="0.25">
      <c r="A14" s="68" t="s">
        <v>38</v>
      </c>
      <c r="B14" s="69"/>
      <c r="C14" s="16"/>
      <c r="D14" s="17">
        <v>5788.96</v>
      </c>
      <c r="E14" s="17">
        <f t="shared" si="0"/>
        <v>69467.520000000004</v>
      </c>
    </row>
    <row r="15" spans="1:5" x14ac:dyDescent="0.25">
      <c r="A15" s="68" t="s">
        <v>37</v>
      </c>
      <c r="B15" s="69"/>
      <c r="C15" s="16"/>
      <c r="D15" s="17">
        <v>8335</v>
      </c>
      <c r="E15" s="17">
        <f t="shared" si="0"/>
        <v>100020</v>
      </c>
    </row>
    <row r="16" spans="1:5" x14ac:dyDescent="0.25">
      <c r="A16" s="64"/>
      <c r="B16" s="65"/>
      <c r="C16" s="9"/>
      <c r="D16" s="10"/>
      <c r="E16" s="10"/>
    </row>
    <row r="17" spans="1:5" x14ac:dyDescent="0.25">
      <c r="A17" s="64"/>
      <c r="B17" s="65"/>
      <c r="C17" s="9"/>
      <c r="D17" s="10"/>
      <c r="E17" s="10"/>
    </row>
  </sheetData>
  <mergeCells count="14">
    <mergeCell ref="A7:B7"/>
    <mergeCell ref="A1:E1"/>
    <mergeCell ref="A2:E2"/>
    <mergeCell ref="A3:E3"/>
    <mergeCell ref="A4:B4"/>
    <mergeCell ref="A6:B6"/>
    <mergeCell ref="A16:B16"/>
    <mergeCell ref="A17:B17"/>
    <mergeCell ref="A10:B10"/>
    <mergeCell ref="A11:B11"/>
    <mergeCell ref="A12:B12"/>
    <mergeCell ref="A13:B13"/>
    <mergeCell ref="A14:B14"/>
    <mergeCell ref="A15:B15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="160" zoomScaleNormal="160" zoomScalePageLayoutView="160" workbookViewId="0">
      <selection activeCell="A3" sqref="A3:E3"/>
    </sheetView>
  </sheetViews>
  <sheetFormatPr defaultColWidth="8.85546875" defaultRowHeight="12.75" x14ac:dyDescent="0.2"/>
  <cols>
    <col min="1" max="1" width="4" style="18" customWidth="1"/>
    <col min="2" max="2" width="37.140625" style="18" customWidth="1"/>
    <col min="3" max="3" width="8.7109375" style="18" customWidth="1"/>
    <col min="4" max="4" width="14.140625" style="18" customWidth="1"/>
    <col min="5" max="5" width="13.42578125" style="18" customWidth="1"/>
    <col min="6" max="6" width="13.42578125" style="18" bestFit="1" customWidth="1"/>
    <col min="7" max="7" width="8.85546875" style="18"/>
    <col min="8" max="8" width="10.28515625" style="18" bestFit="1" customWidth="1"/>
    <col min="9" max="16384" width="8.85546875" style="18"/>
  </cols>
  <sheetData>
    <row r="1" spans="1:8" x14ac:dyDescent="0.2">
      <c r="A1" s="72" t="s">
        <v>50</v>
      </c>
      <c r="B1" s="72"/>
      <c r="C1" s="72"/>
      <c r="D1" s="72"/>
      <c r="E1" s="72"/>
    </row>
    <row r="2" spans="1:8" x14ac:dyDescent="0.2">
      <c r="A2" s="72" t="s">
        <v>59</v>
      </c>
      <c r="B2" s="72"/>
      <c r="C2" s="72"/>
      <c r="D2" s="72"/>
      <c r="E2" s="72"/>
    </row>
    <row r="3" spans="1:8" x14ac:dyDescent="0.2">
      <c r="A3" s="72" t="s">
        <v>10</v>
      </c>
      <c r="B3" s="72"/>
      <c r="C3" s="72"/>
      <c r="D3" s="72"/>
      <c r="E3" s="72"/>
    </row>
    <row r="4" spans="1:8" x14ac:dyDescent="0.2">
      <c r="A4" s="79" t="s">
        <v>1</v>
      </c>
      <c r="B4" s="79"/>
      <c r="C4" s="27" t="s">
        <v>58</v>
      </c>
      <c r="D4" s="27" t="s">
        <v>3</v>
      </c>
      <c r="E4" s="27" t="s">
        <v>4</v>
      </c>
    </row>
    <row r="5" spans="1:8" ht="5.25" customHeight="1" x14ac:dyDescent="0.2">
      <c r="A5" s="28"/>
      <c r="B5" s="29"/>
      <c r="C5" s="27"/>
      <c r="D5" s="27"/>
      <c r="E5" s="27"/>
    </row>
    <row r="6" spans="1:8" s="19" customFormat="1" x14ac:dyDescent="0.2">
      <c r="A6" s="80" t="s">
        <v>11</v>
      </c>
      <c r="B6" s="81"/>
      <c r="C6" s="30"/>
      <c r="D6" s="31">
        <v>38100</v>
      </c>
      <c r="E6" s="31">
        <v>457200</v>
      </c>
    </row>
    <row r="7" spans="1:8" s="19" customFormat="1" x14ac:dyDescent="0.2">
      <c r="A7" s="77" t="s">
        <v>12</v>
      </c>
      <c r="B7" s="78"/>
      <c r="C7" s="32">
        <v>1</v>
      </c>
      <c r="D7" s="31">
        <v>38100</v>
      </c>
      <c r="E7" s="33">
        <v>457200</v>
      </c>
      <c r="F7" s="20"/>
    </row>
    <row r="8" spans="1:8" s="19" customFormat="1" ht="8.25" customHeight="1" x14ac:dyDescent="0.2">
      <c r="A8" s="34"/>
      <c r="B8" s="35"/>
      <c r="C8" s="36"/>
      <c r="D8" s="33"/>
      <c r="E8" s="33"/>
      <c r="F8" s="20"/>
    </row>
    <row r="9" spans="1:8" x14ac:dyDescent="0.2">
      <c r="A9" s="37"/>
      <c r="B9" s="38" t="s">
        <v>57</v>
      </c>
      <c r="C9" s="39"/>
      <c r="D9" s="40"/>
      <c r="E9" s="41"/>
      <c r="F9" s="21"/>
    </row>
    <row r="10" spans="1:8" x14ac:dyDescent="0.2">
      <c r="A10" s="42"/>
      <c r="B10" s="42" t="s">
        <v>47</v>
      </c>
      <c r="C10" s="43">
        <f>D10/D7</f>
        <v>3.937007874015748E-2</v>
      </c>
      <c r="D10" s="44">
        <v>1500</v>
      </c>
      <c r="E10" s="45">
        <f>SUM(D10*12)</f>
        <v>18000</v>
      </c>
    </row>
    <row r="11" spans="1:8" x14ac:dyDescent="0.2">
      <c r="A11" s="42"/>
      <c r="B11" s="42" t="s">
        <v>13</v>
      </c>
      <c r="C11" s="46">
        <f>D11/D7</f>
        <v>3.937007874015748E-2</v>
      </c>
      <c r="D11" s="44">
        <v>1500</v>
      </c>
      <c r="E11" s="45">
        <f>SUM(D11*12)</f>
        <v>18000</v>
      </c>
    </row>
    <row r="12" spans="1:8" ht="13.5" thickBot="1" x14ac:dyDescent="0.25">
      <c r="A12" s="42"/>
      <c r="B12" s="42" t="s">
        <v>14</v>
      </c>
      <c r="C12" s="47">
        <f>D12/D7</f>
        <v>5.2493438320209973E-2</v>
      </c>
      <c r="D12" s="48">
        <v>2000</v>
      </c>
      <c r="E12" s="45">
        <f>SUM(D12*12)</f>
        <v>24000</v>
      </c>
    </row>
    <row r="13" spans="1:8" ht="13.5" thickBot="1" x14ac:dyDescent="0.25">
      <c r="A13" s="42"/>
      <c r="B13" s="42"/>
      <c r="C13" s="49">
        <f>SUM(C10:C12)</f>
        <v>0.13123359580052493</v>
      </c>
      <c r="D13" s="50">
        <f>SUM(D10:D12)</f>
        <v>5000</v>
      </c>
      <c r="E13" s="51">
        <f>SUM(E10:E12)</f>
        <v>60000</v>
      </c>
    </row>
    <row r="14" spans="1:8" x14ac:dyDescent="0.2">
      <c r="A14" s="42"/>
      <c r="B14" s="52" t="s">
        <v>15</v>
      </c>
      <c r="C14" s="53"/>
      <c r="D14" s="54"/>
      <c r="E14" s="55"/>
    </row>
    <row r="15" spans="1:8" ht="13.5" thickBot="1" x14ac:dyDescent="0.25">
      <c r="A15" s="42"/>
      <c r="B15" s="42" t="s">
        <v>16</v>
      </c>
      <c r="C15" s="47">
        <f>D15/D7</f>
        <v>2.6246719160104987E-2</v>
      </c>
      <c r="D15" s="48">
        <v>1000</v>
      </c>
      <c r="E15" s="45">
        <f>SUM(D15*12)</f>
        <v>12000</v>
      </c>
    </row>
    <row r="16" spans="1:8" ht="13.5" thickBot="1" x14ac:dyDescent="0.25">
      <c r="A16" s="42"/>
      <c r="B16" s="42"/>
      <c r="C16" s="49">
        <v>5.2499999999999998E-2</v>
      </c>
      <c r="D16" s="50">
        <f>SUM(D15:D15)</f>
        <v>1000</v>
      </c>
      <c r="E16" s="50">
        <f>SUM(E15:E15)</f>
        <v>12000</v>
      </c>
      <c r="H16" s="22"/>
    </row>
    <row r="17" spans="1:8" x14ac:dyDescent="0.2">
      <c r="A17" s="42"/>
      <c r="B17" s="42" t="s">
        <v>17</v>
      </c>
      <c r="C17" s="56"/>
      <c r="D17" s="54"/>
      <c r="E17" s="55"/>
      <c r="H17" s="22"/>
    </row>
    <row r="18" spans="1:8" ht="13.5" thickBot="1" x14ac:dyDescent="0.25">
      <c r="A18" s="42"/>
      <c r="B18" s="42" t="s">
        <v>45</v>
      </c>
      <c r="C18" s="47">
        <f>D18/D6</f>
        <v>7.874015748031496E-3</v>
      </c>
      <c r="D18" s="48">
        <v>300</v>
      </c>
      <c r="E18" s="45">
        <f>SUM(D18*12)</f>
        <v>3600</v>
      </c>
    </row>
    <row r="19" spans="1:8" ht="13.5" thickBot="1" x14ac:dyDescent="0.25">
      <c r="A19" s="42"/>
      <c r="B19" s="42"/>
      <c r="C19" s="57">
        <v>7.9000000000000008E-3</v>
      </c>
      <c r="D19" s="50">
        <f>SUM(D18:D18)</f>
        <v>300</v>
      </c>
      <c r="E19" s="51">
        <f>SUM(E18:E18)</f>
        <v>3600</v>
      </c>
      <c r="H19" s="22"/>
    </row>
    <row r="20" spans="1:8" x14ac:dyDescent="0.2">
      <c r="A20" s="42"/>
      <c r="B20" s="52" t="s">
        <v>39</v>
      </c>
      <c r="C20" s="56"/>
      <c r="D20" s="54"/>
      <c r="E20" s="55"/>
      <c r="H20" s="22"/>
    </row>
    <row r="21" spans="1:8" x14ac:dyDescent="0.2">
      <c r="A21" s="42"/>
      <c r="B21" s="42" t="s">
        <v>18</v>
      </c>
      <c r="C21" s="58">
        <f>D21/D$6</f>
        <v>7.0603674540682421E-2</v>
      </c>
      <c r="D21" s="44">
        <v>2690</v>
      </c>
      <c r="E21" s="45">
        <f t="shared" ref="E21:E28" si="0">SUM(D21*12)</f>
        <v>32280</v>
      </c>
      <c r="F21" s="21"/>
      <c r="G21" s="21"/>
      <c r="H21" s="22"/>
    </row>
    <row r="22" spans="1:8" x14ac:dyDescent="0.2">
      <c r="A22" s="42"/>
      <c r="B22" s="42" t="s">
        <v>19</v>
      </c>
      <c r="C22" s="58">
        <f>D22/D$6</f>
        <v>0.23091863517060368</v>
      </c>
      <c r="D22" s="44">
        <v>8798</v>
      </c>
      <c r="E22" s="45">
        <f t="shared" si="0"/>
        <v>105576</v>
      </c>
      <c r="F22" s="21"/>
      <c r="G22" s="21"/>
      <c r="H22" s="22"/>
    </row>
    <row r="23" spans="1:8" x14ac:dyDescent="0.2">
      <c r="A23" s="42"/>
      <c r="B23" s="42" t="s">
        <v>20</v>
      </c>
      <c r="C23" s="58">
        <f t="shared" ref="C23:C48" si="1">D23/D$6</f>
        <v>0.12451443569553806</v>
      </c>
      <c r="D23" s="44">
        <v>4744</v>
      </c>
      <c r="E23" s="45">
        <f t="shared" si="0"/>
        <v>56928</v>
      </c>
      <c r="F23" s="21"/>
      <c r="H23" s="22"/>
    </row>
    <row r="24" spans="1:8" x14ac:dyDescent="0.2">
      <c r="A24" s="42"/>
      <c r="B24" s="42" t="s">
        <v>21</v>
      </c>
      <c r="C24" s="58">
        <f t="shared" si="1"/>
        <v>3.7007874015748031E-2</v>
      </c>
      <c r="D24" s="44">
        <v>1410</v>
      </c>
      <c r="E24" s="45">
        <f t="shared" si="0"/>
        <v>16920</v>
      </c>
      <c r="F24" s="21"/>
      <c r="G24" s="21"/>
      <c r="H24" s="21"/>
    </row>
    <row r="25" spans="1:8" x14ac:dyDescent="0.2">
      <c r="A25" s="42"/>
      <c r="B25" s="42" t="s">
        <v>41</v>
      </c>
      <c r="C25" s="58">
        <f t="shared" si="1"/>
        <v>0.14304461942257218</v>
      </c>
      <c r="D25" s="44">
        <v>5450</v>
      </c>
      <c r="E25" s="45">
        <f t="shared" si="0"/>
        <v>65400</v>
      </c>
      <c r="F25" s="21"/>
    </row>
    <row r="26" spans="1:8" x14ac:dyDescent="0.2">
      <c r="A26" s="42"/>
      <c r="B26" s="42" t="s">
        <v>43</v>
      </c>
      <c r="C26" s="58">
        <f t="shared" si="1"/>
        <v>3.858267716535433E-2</v>
      </c>
      <c r="D26" s="48">
        <v>1470</v>
      </c>
      <c r="E26" s="45">
        <f t="shared" si="0"/>
        <v>17640</v>
      </c>
      <c r="F26" s="21"/>
      <c r="H26" s="22"/>
    </row>
    <row r="27" spans="1:8" x14ac:dyDescent="0.2">
      <c r="A27" s="42"/>
      <c r="B27" s="42" t="s">
        <v>44</v>
      </c>
      <c r="C27" s="58">
        <f t="shared" si="1"/>
        <v>1.3123359580052493E-2</v>
      </c>
      <c r="D27" s="48">
        <v>500</v>
      </c>
      <c r="E27" s="45">
        <f t="shared" si="0"/>
        <v>6000</v>
      </c>
      <c r="F27" s="21"/>
      <c r="H27" s="22"/>
    </row>
    <row r="28" spans="1:8" ht="13.5" thickBot="1" x14ac:dyDescent="0.25">
      <c r="A28" s="42"/>
      <c r="B28" s="42" t="s">
        <v>42</v>
      </c>
      <c r="C28" s="59">
        <f t="shared" si="1"/>
        <v>1.7847769028871391E-2</v>
      </c>
      <c r="D28" s="48">
        <v>680</v>
      </c>
      <c r="E28" s="45">
        <f t="shared" si="0"/>
        <v>8160</v>
      </c>
      <c r="F28" s="21"/>
      <c r="H28" s="22"/>
    </row>
    <row r="29" spans="1:8" ht="13.5" thickBot="1" x14ac:dyDescent="0.25">
      <c r="A29" s="42"/>
      <c r="B29" s="42"/>
      <c r="C29" s="57">
        <f t="shared" si="1"/>
        <v>0.67564304461942259</v>
      </c>
      <c r="D29" s="50">
        <f>SUM(D21:D28)</f>
        <v>25742</v>
      </c>
      <c r="E29" s="51">
        <f>SUM(E21:E28)</f>
        <v>308904</v>
      </c>
      <c r="H29" s="22"/>
    </row>
    <row r="30" spans="1:8" x14ac:dyDescent="0.2">
      <c r="A30" s="42"/>
      <c r="B30" s="52" t="s">
        <v>22</v>
      </c>
      <c r="C30" s="56"/>
      <c r="D30" s="54"/>
      <c r="E30" s="55"/>
      <c r="H30" s="22"/>
    </row>
    <row r="31" spans="1:8" x14ac:dyDescent="0.2">
      <c r="A31" s="42"/>
      <c r="B31" s="42" t="s">
        <v>23</v>
      </c>
      <c r="C31" s="58">
        <f t="shared" si="1"/>
        <v>1.0498687664041995E-2</v>
      </c>
      <c r="D31" s="44">
        <v>400</v>
      </c>
      <c r="E31" s="45">
        <f>SUM(D31*12)</f>
        <v>4800</v>
      </c>
      <c r="H31" s="22"/>
    </row>
    <row r="32" spans="1:8" ht="13.5" thickBot="1" x14ac:dyDescent="0.25">
      <c r="A32" s="42"/>
      <c r="B32" s="42" t="s">
        <v>24</v>
      </c>
      <c r="C32" s="59">
        <f t="shared" si="1"/>
        <v>4.9868766404199474E-2</v>
      </c>
      <c r="D32" s="44">
        <v>1900</v>
      </c>
      <c r="E32" s="45">
        <f>SUM(D32*12)</f>
        <v>22800</v>
      </c>
      <c r="H32" s="22"/>
    </row>
    <row r="33" spans="1:5" ht="13.5" thickBot="1" x14ac:dyDescent="0.25">
      <c r="A33" s="42"/>
      <c r="B33" s="42"/>
      <c r="C33" s="57">
        <f t="shared" si="1"/>
        <v>6.0367454068241469E-2</v>
      </c>
      <c r="D33" s="50">
        <f>SUM(D31:D32)</f>
        <v>2300</v>
      </c>
      <c r="E33" s="51">
        <f>SUM(E31:E32)</f>
        <v>27600</v>
      </c>
    </row>
    <row r="34" spans="1:5" x14ac:dyDescent="0.2">
      <c r="A34" s="42"/>
      <c r="B34" s="52" t="s">
        <v>25</v>
      </c>
      <c r="C34" s="56"/>
      <c r="D34" s="54"/>
      <c r="E34" s="55"/>
    </row>
    <row r="35" spans="1:5" x14ac:dyDescent="0.2">
      <c r="A35" s="42"/>
      <c r="B35" s="42" t="s">
        <v>49</v>
      </c>
      <c r="C35" s="58">
        <f t="shared" si="1"/>
        <v>6.5616797900262466E-3</v>
      </c>
      <c r="D35" s="44">
        <v>250</v>
      </c>
      <c r="E35" s="45">
        <f t="shared" ref="E35:E40" si="2">SUM(D35*12)</f>
        <v>3000</v>
      </c>
    </row>
    <row r="36" spans="1:5" x14ac:dyDescent="0.2">
      <c r="A36" s="42"/>
      <c r="B36" s="42" t="s">
        <v>26</v>
      </c>
      <c r="C36" s="58">
        <f t="shared" si="1"/>
        <v>3.937007874015748E-3</v>
      </c>
      <c r="D36" s="44">
        <v>150</v>
      </c>
      <c r="E36" s="45">
        <f t="shared" si="2"/>
        <v>1800</v>
      </c>
    </row>
    <row r="37" spans="1:5" x14ac:dyDescent="0.2">
      <c r="A37" s="42"/>
      <c r="B37" s="42" t="s">
        <v>40</v>
      </c>
      <c r="C37" s="58">
        <f t="shared" si="1"/>
        <v>9.9737532808398949E-3</v>
      </c>
      <c r="D37" s="44">
        <v>380</v>
      </c>
      <c r="E37" s="45">
        <f t="shared" si="2"/>
        <v>4560</v>
      </c>
    </row>
    <row r="38" spans="1:5" x14ac:dyDescent="0.2">
      <c r="A38" s="42"/>
      <c r="B38" s="42" t="s">
        <v>27</v>
      </c>
      <c r="C38" s="58">
        <f t="shared" si="1"/>
        <v>1.7559055118110237E-2</v>
      </c>
      <c r="D38" s="44">
        <v>669</v>
      </c>
      <c r="E38" s="45">
        <f t="shared" si="2"/>
        <v>8028</v>
      </c>
    </row>
    <row r="39" spans="1:5" x14ac:dyDescent="0.2">
      <c r="A39" s="42"/>
      <c r="B39" s="42" t="s">
        <v>28</v>
      </c>
      <c r="C39" s="58">
        <f t="shared" si="1"/>
        <v>7.874015748031496E-4</v>
      </c>
      <c r="D39" s="44">
        <v>30</v>
      </c>
      <c r="E39" s="45">
        <f t="shared" si="2"/>
        <v>360</v>
      </c>
    </row>
    <row r="40" spans="1:5" ht="13.5" thickBot="1" x14ac:dyDescent="0.25">
      <c r="A40" s="42"/>
      <c r="B40" s="42" t="s">
        <v>29</v>
      </c>
      <c r="C40" s="59">
        <f t="shared" si="1"/>
        <v>9.028871391076115E-3</v>
      </c>
      <c r="D40" s="48">
        <v>344</v>
      </c>
      <c r="E40" s="45">
        <f t="shared" si="2"/>
        <v>4128</v>
      </c>
    </row>
    <row r="41" spans="1:5" ht="13.5" thickBot="1" x14ac:dyDescent="0.25">
      <c r="A41" s="42"/>
      <c r="B41" s="42"/>
      <c r="C41" s="57">
        <f t="shared" si="1"/>
        <v>4.784776902887139E-2</v>
      </c>
      <c r="D41" s="50">
        <f>SUM(D35:D40)</f>
        <v>1823</v>
      </c>
      <c r="E41" s="51">
        <f>SUM(E35:E40)</f>
        <v>21876</v>
      </c>
    </row>
    <row r="42" spans="1:5" x14ac:dyDescent="0.2">
      <c r="A42" s="42"/>
      <c r="B42" s="52" t="s">
        <v>30</v>
      </c>
      <c r="C42" s="56"/>
      <c r="D42" s="54"/>
      <c r="E42" s="55"/>
    </row>
    <row r="43" spans="1:5" x14ac:dyDescent="0.2">
      <c r="A43" s="42"/>
      <c r="B43" s="42" t="s">
        <v>33</v>
      </c>
      <c r="C43" s="58">
        <f t="shared" si="1"/>
        <v>3.5433070866141732E-2</v>
      </c>
      <c r="D43" s="44">
        <v>1350</v>
      </c>
      <c r="E43" s="45">
        <f>SUM(D43*12)</f>
        <v>16200</v>
      </c>
    </row>
    <row r="44" spans="1:5" x14ac:dyDescent="0.2">
      <c r="A44" s="42"/>
      <c r="B44" s="42" t="s">
        <v>48</v>
      </c>
      <c r="C44" s="58">
        <f t="shared" si="1"/>
        <v>2.6246719160104987E-3</v>
      </c>
      <c r="D44" s="44">
        <v>100</v>
      </c>
      <c r="E44" s="45">
        <f>SUM(D44*12)</f>
        <v>1200</v>
      </c>
    </row>
    <row r="45" spans="1:5" x14ac:dyDescent="0.2">
      <c r="A45" s="42"/>
      <c r="B45" s="42" t="s">
        <v>31</v>
      </c>
      <c r="C45" s="58">
        <f t="shared" si="1"/>
        <v>5.2493438320209973E-3</v>
      </c>
      <c r="D45" s="44">
        <v>200</v>
      </c>
      <c r="E45" s="45">
        <f>SUM(D45*12)</f>
        <v>2400</v>
      </c>
    </row>
    <row r="46" spans="1:5" x14ac:dyDescent="0.2">
      <c r="A46" s="42"/>
      <c r="B46" s="42" t="s">
        <v>32</v>
      </c>
      <c r="C46" s="58">
        <f t="shared" si="1"/>
        <v>4.8556430446194225E-3</v>
      </c>
      <c r="D46" s="44">
        <v>185</v>
      </c>
      <c r="E46" s="45">
        <f>SUM(D46*12)</f>
        <v>2220</v>
      </c>
    </row>
    <row r="47" spans="1:5" ht="13.5" thickBot="1" x14ac:dyDescent="0.25">
      <c r="A47" s="42"/>
      <c r="B47" s="42" t="s">
        <v>46</v>
      </c>
      <c r="C47" s="59">
        <f t="shared" si="1"/>
        <v>2.6246719160104987E-3</v>
      </c>
      <c r="D47" s="60">
        <v>100</v>
      </c>
      <c r="E47" s="45">
        <f>SUM(D47*12)</f>
        <v>1200</v>
      </c>
    </row>
    <row r="48" spans="1:5" ht="13.5" thickBot="1" x14ac:dyDescent="0.25">
      <c r="A48" s="42"/>
      <c r="B48" s="42"/>
      <c r="C48" s="57">
        <f t="shared" si="1"/>
        <v>5.0787401574803152E-2</v>
      </c>
      <c r="D48" s="50">
        <f>SUM(D43:D47)</f>
        <v>1935</v>
      </c>
      <c r="E48" s="51">
        <f>SUM(E43:E47)</f>
        <v>23220</v>
      </c>
    </row>
    <row r="49" spans="1:6" ht="8.25" customHeight="1" x14ac:dyDescent="0.2">
      <c r="A49" s="61"/>
      <c r="B49" s="61"/>
      <c r="C49" s="61"/>
      <c r="D49" s="61"/>
      <c r="E49" s="61"/>
    </row>
    <row r="50" spans="1:6" x14ac:dyDescent="0.2">
      <c r="A50" s="76" t="s">
        <v>51</v>
      </c>
      <c r="B50" s="76"/>
      <c r="C50" s="62">
        <v>1</v>
      </c>
      <c r="D50" s="63">
        <v>38100</v>
      </c>
      <c r="E50" s="63">
        <f>D50*12</f>
        <v>457200</v>
      </c>
      <c r="F50" s="25"/>
    </row>
    <row r="51" spans="1:6" x14ac:dyDescent="0.2">
      <c r="A51" s="42"/>
      <c r="B51" s="42" t="s">
        <v>52</v>
      </c>
      <c r="C51" s="58">
        <f t="shared" ref="C51:C54" si="3">D51/D$50</f>
        <v>0.35505249343832018</v>
      </c>
      <c r="D51" s="44">
        <v>13527.5</v>
      </c>
      <c r="E51" s="44">
        <f>SUM(D51*12)</f>
        <v>162330</v>
      </c>
      <c r="F51" s="26"/>
    </row>
    <row r="52" spans="1:6" x14ac:dyDescent="0.2">
      <c r="A52" s="42"/>
      <c r="B52" s="42" t="s">
        <v>53</v>
      </c>
      <c r="C52" s="58">
        <f t="shared" si="3"/>
        <v>0.1338464566929134</v>
      </c>
      <c r="D52" s="44">
        <v>5099.55</v>
      </c>
      <c r="E52" s="44">
        <f t="shared" ref="E52:E55" si="4">SUM(D52*12)</f>
        <v>61194.600000000006</v>
      </c>
      <c r="F52" s="26"/>
    </row>
    <row r="53" spans="1:6" x14ac:dyDescent="0.2">
      <c r="A53" s="42"/>
      <c r="B53" s="42" t="s">
        <v>54</v>
      </c>
      <c r="C53" s="58">
        <f t="shared" si="3"/>
        <v>0.14039343832020998</v>
      </c>
      <c r="D53" s="44">
        <v>5348.99</v>
      </c>
      <c r="E53" s="44">
        <f t="shared" si="4"/>
        <v>64187.88</v>
      </c>
      <c r="F53" s="26"/>
    </row>
    <row r="54" spans="1:6" x14ac:dyDescent="0.2">
      <c r="A54" s="42"/>
      <c r="B54" s="42" t="s">
        <v>55</v>
      </c>
      <c r="C54" s="58">
        <f t="shared" si="3"/>
        <v>0.21876640419947507</v>
      </c>
      <c r="D54" s="44">
        <v>8335</v>
      </c>
      <c r="E54" s="44">
        <f t="shared" si="4"/>
        <v>100020</v>
      </c>
      <c r="F54" s="26"/>
    </row>
    <row r="55" spans="1:6" x14ac:dyDescent="0.2">
      <c r="A55" s="42"/>
      <c r="B55" s="42" t="s">
        <v>56</v>
      </c>
      <c r="C55" s="58">
        <f>D55/D$50</f>
        <v>0.15194120734908137</v>
      </c>
      <c r="D55" s="44">
        <v>5788.96</v>
      </c>
      <c r="E55" s="44">
        <f t="shared" si="4"/>
        <v>69467.520000000004</v>
      </c>
      <c r="F55" s="26"/>
    </row>
    <row r="56" spans="1:6" x14ac:dyDescent="0.2">
      <c r="A56" s="23"/>
      <c r="B56" s="23"/>
      <c r="C56" s="23"/>
      <c r="D56" s="24"/>
      <c r="E56" s="24"/>
    </row>
  </sheetData>
  <mergeCells count="7">
    <mergeCell ref="A50:B50"/>
    <mergeCell ref="A7:B7"/>
    <mergeCell ref="A1:E1"/>
    <mergeCell ref="A2:E2"/>
    <mergeCell ref="A3:E3"/>
    <mergeCell ref="A4:B4"/>
    <mergeCell ref="A6:B6"/>
  </mergeCells>
  <phoneticPr fontId="7" type="noConversion"/>
  <pageMargins left="0.511811024" right="0.511811024" top="0.78740157499999996" bottom="0.78740157499999996" header="0.31496062000000002" footer="0.31496062000000002"/>
  <pageSetup paperSize="9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RECEITAS</vt:lpstr>
      <vt:lpstr>DESPESAS CUSTOS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Terminal_01</dc:creator>
  <cp:lastModifiedBy>Valdir</cp:lastModifiedBy>
  <cp:lastPrinted>2021-08-11T13:54:42Z</cp:lastPrinted>
  <dcterms:created xsi:type="dcterms:W3CDTF">2018-05-11T12:54:55Z</dcterms:created>
  <dcterms:modified xsi:type="dcterms:W3CDTF">2021-08-11T13:55:45Z</dcterms:modified>
</cp:coreProperties>
</file>